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<sst xmlns="http://schemas.openxmlformats.org/spreadsheetml/2006/main" count="16" uniqueCount="16">
  <si>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各年月度经营费底价明细表</t>
  </si>
  <si>
    <t>经营期</t>
  </si>
  <si>
    <t>单机车招商底价
（月/万元）</t>
  </si>
  <si>
    <t>宇通10.5米纯电动双层车、宇通18米纯电动铰接公交车招商底价
（月/万元）</t>
  </si>
  <si>
    <t xml:space="preserve">
招商底价小计
（月/万元）</t>
  </si>
  <si>
    <t xml:space="preserve">
招商底价占比</t>
  </si>
  <si>
    <t>第1年</t>
  </si>
  <si>
    <t>第2年</t>
  </si>
  <si>
    <t>第3年</t>
  </si>
  <si>
    <t>第4年</t>
  </si>
  <si>
    <t>第5年</t>
  </si>
  <si>
    <t>第6年</t>
  </si>
  <si>
    <t>第7年</t>
  </si>
  <si>
    <t>第8年</t>
  </si>
  <si>
    <t>合计</t>
  </si>
  <si>
    <t>注：以上价格为8年经营期中，各年月度经营费底价，若最终成交价款发生变化，将按占比进行调整。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</si>
</sst>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 applyFill="1" applyBorder="1" applyAlignment="1">
      <alignment vertical="center"/>
    </xf>
    <xf numFmtId="10" fontId="0" fillId="0" borderId="0" xfId="0" applyNumberForma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0" fontId="1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0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left" vertical="center" wrapText="1"/>
    </xf>
    <xf numFmtId="10" fontId="0" fillId="0" borderId="0" xfId="0" applyNumberForma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5"/>
  <sheetViews>
    <sheetView tabSelected="1" workbookViewId="0">
      <selection activeCell="C22" sqref="C22"/>
    </sheetView>
  </sheetViews>
  <sheetFormatPr defaultColWidth="9" defaultRowHeight="13.5" outlineLevelCol="5"/>
  <cols>
    <col min="1" max="1" width="9" style="1"/>
    <col min="2" max="2" width="14" style="1" customWidth="1"/>
    <col min="3" max="3" width="15.875" style="1"/>
    <col min="4" max="4" width="20" style="1" customWidth="1"/>
    <col min="5" max="5" width="12.625" style="1" customWidth="1"/>
    <col min="6" max="6" width="12.625" style="2"/>
    <col min="7" max="16384" width="9" style="1"/>
  </cols>
  <sheetData>
    <row r="1" s="1" customFormat="1" spans="6:6">
      <c r="F1" s="2"/>
    </row>
    <row r="2" s="1" customFormat="1" spans="6:6">
      <c r="F2" s="2"/>
    </row>
    <row r="3" s="1" customFormat="1" spans="6:6">
      <c r="F3" s="2"/>
    </row>
    <row r="4" s="1" customFormat="1" ht="27" spans="2:6">
      <c r="B4" s="3" t="s">
        <v>0</v>
      </c>
      <c r="C4" s="4"/>
      <c r="D4" s="4"/>
      <c r="E4" s="4"/>
      <c r="F4" s="5"/>
    </row>
    <row r="5" s="1" customFormat="1" ht="54" spans="2:6">
      <c r="B5" s="6" t="s">
        <v>1</v>
      </c>
      <c r="C5" s="7" t="s">
        <v>2</v>
      </c>
      <c r="D5" s="7" t="s">
        <v>3</v>
      </c>
      <c r="E5" s="7" t="s">
        <v>4</v>
      </c>
      <c r="F5" s="8" t="s">
        <v>5</v>
      </c>
    </row>
    <row r="6" s="1" customFormat="1" ht="18.75" spans="2:6">
      <c r="B6" s="6" t="s">
        <v>6</v>
      </c>
      <c r="C6" s="9">
        <f>1597.92/12</f>
        <v>133.16</v>
      </c>
      <c r="D6" s="9">
        <f>486.05/12</f>
        <v>40.5041666666667</v>
      </c>
      <c r="E6" s="10">
        <f t="shared" ref="E6:E13" si="0">C6+D6</f>
        <v>173.664166666667</v>
      </c>
      <c r="F6" s="11">
        <f>E6/E14</f>
        <v>0.121309227143156</v>
      </c>
    </row>
    <row r="7" s="1" customFormat="1" ht="18.75" spans="2:6">
      <c r="B7" s="6" t="s">
        <v>7</v>
      </c>
      <c r="C7" s="9">
        <f>1597.97/12</f>
        <v>133.164166666667</v>
      </c>
      <c r="D7" s="9">
        <f>486.05/12</f>
        <v>40.5041666666667</v>
      </c>
      <c r="E7" s="10">
        <f t="shared" si="0"/>
        <v>173.668333333333</v>
      </c>
      <c r="F7" s="11">
        <f>E7/E14</f>
        <v>0.121312137675149</v>
      </c>
    </row>
    <row r="8" s="1" customFormat="1" ht="18.75" spans="2:6">
      <c r="B8" s="6" t="s">
        <v>8</v>
      </c>
      <c r="C8" s="9">
        <f>1629.93/12</f>
        <v>135.8275</v>
      </c>
      <c r="D8" s="9">
        <f>495.77/12</f>
        <v>41.3141666666667</v>
      </c>
      <c r="E8" s="10">
        <f t="shared" si="0"/>
        <v>177.141666666667</v>
      </c>
      <c r="F8" s="11">
        <f>E8/E14</f>
        <v>0.123738357144396</v>
      </c>
    </row>
    <row r="9" s="1" customFormat="1" ht="18.75" spans="2:6">
      <c r="B9" s="6" t="s">
        <v>9</v>
      </c>
      <c r="C9" s="9">
        <f>1629.93/12</f>
        <v>135.8275</v>
      </c>
      <c r="D9" s="9">
        <f>495.77/12</f>
        <v>41.3141666666667</v>
      </c>
      <c r="E9" s="10">
        <f t="shared" si="0"/>
        <v>177.141666666667</v>
      </c>
      <c r="F9" s="11">
        <f>E9/E14</f>
        <v>0.123738357144396</v>
      </c>
    </row>
    <row r="10" s="1" customFormat="1" ht="18.75" spans="2:6">
      <c r="B10" s="6" t="s">
        <v>10</v>
      </c>
      <c r="C10" s="9">
        <f>1662.53/12</f>
        <v>138.544166666667</v>
      </c>
      <c r="D10" s="9">
        <f>505.69/12</f>
        <v>42.1408333333333</v>
      </c>
      <c r="E10" s="10">
        <f t="shared" si="0"/>
        <v>180.685</v>
      </c>
      <c r="F10" s="11">
        <f>E10/E14</f>
        <v>0.126213473551123</v>
      </c>
    </row>
    <row r="11" s="1" customFormat="1" ht="18.75" spans="2:6">
      <c r="B11" s="6" t="s">
        <v>11</v>
      </c>
      <c r="C11" s="9">
        <f>1662.53/12</f>
        <v>138.544166666667</v>
      </c>
      <c r="D11" s="9">
        <f>505.69/12</f>
        <v>42.1408333333333</v>
      </c>
      <c r="E11" s="10">
        <f t="shared" si="0"/>
        <v>180.685</v>
      </c>
      <c r="F11" s="11">
        <f>E11/E14</f>
        <v>0.126213473551123</v>
      </c>
    </row>
    <row r="12" s="1" customFormat="1" ht="18.75" spans="2:6">
      <c r="B12" s="6" t="s">
        <v>12</v>
      </c>
      <c r="C12" s="9">
        <f>1695.78/12</f>
        <v>141.315</v>
      </c>
      <c r="D12" s="9">
        <f>515.8/12</f>
        <v>42.9833333333333</v>
      </c>
      <c r="E12" s="10">
        <f t="shared" si="0"/>
        <v>184.298333333333</v>
      </c>
      <c r="F12" s="11">
        <f>E12/E14</f>
        <v>0.12873748689533</v>
      </c>
    </row>
    <row r="13" s="1" customFormat="1" ht="18.75" spans="2:6">
      <c r="B13" s="6" t="s">
        <v>13</v>
      </c>
      <c r="C13" s="9">
        <f>1695.78/12</f>
        <v>141.315</v>
      </c>
      <c r="D13" s="9">
        <f>515.8/12</f>
        <v>42.9833333333333</v>
      </c>
      <c r="E13" s="10">
        <f t="shared" si="0"/>
        <v>184.298333333333</v>
      </c>
      <c r="F13" s="11">
        <f>E13/E14</f>
        <v>0.12873748689533</v>
      </c>
    </row>
    <row r="14" s="1" customFormat="1" spans="2:6">
      <c r="B14" s="10" t="s">
        <v>14</v>
      </c>
      <c r="C14" s="10">
        <f>SUM(C6:C13)</f>
        <v>1097.6975</v>
      </c>
      <c r="D14" s="10">
        <f>SUM(D6:D13)</f>
        <v>333.885</v>
      </c>
      <c r="E14" s="10">
        <f>SUM(E6:E13)</f>
        <v>1431.5825</v>
      </c>
      <c r="F14" s="11"/>
    </row>
    <row r="15" s="1" customFormat="1" ht="27" customHeight="1" spans="2:6">
      <c r="B15" s="12" t="s">
        <v>15</v>
      </c>
      <c r="C15" s="12"/>
      <c r="D15" s="12"/>
      <c r="E15" s="12"/>
      <c r="F15" s="13"/>
    </row>
  </sheetData>
  <mergeCells count="2">
    <mergeCell ref="B4:F4"/>
    <mergeCell ref="B15:F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2023-10-20T06:43:05Z</dcterms:created>
  <dcterms:modified xsi:type="dcterms:W3CDTF">2023-10-20T06:43:41Z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180D9FEC858C4E29B9EE1DBCF8673A96_11</vt:lpwstr>
  </property>
  <property fmtid="{D5CDD505-2E9C-101B-9397-08002B2CF9AE}" pid="3" name="KSOProductBuildVer">
    <vt:lpwstr>2052-12.1.0.15712</vt:lpwstr>
  </property>
</Properties>
</file>